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215D839E-42D2-4F20-A388-ADE0D3AA223A}" xr6:coauthVersionLast="47" xr6:coauthVersionMax="47" xr10:uidLastSave="{00000000-0000-0000-0000-000000000000}"/>
  <bookViews>
    <workbookView xWindow="-120" yWindow="-120" windowWidth="29040" windowHeight="15840" xr2:uid="{1E046D1D-2B91-4074-AA8B-7CF64E37C360}"/>
  </bookViews>
  <sheets>
    <sheet name="Hoja1" sheetId="1" r:id="rId1"/>
  </sheets>
  <definedNames>
    <definedName name="_xlnm.Print_Titles" localSheetId="0">Hoja1!$1:$8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" i="1" l="1"/>
  <c r="F16" i="1"/>
  <c r="H16" i="1" s="1"/>
  <c r="F15" i="1"/>
  <c r="H15" i="1" s="1"/>
  <c r="F12" i="1"/>
  <c r="F10" i="1"/>
  <c r="H10" i="1" s="1"/>
  <c r="F13" i="1"/>
  <c r="H13" i="1" s="1"/>
  <c r="H23" i="1" l="1"/>
  <c r="H19" i="1" l="1"/>
  <c r="F43" i="1"/>
  <c r="H43" i="1" s="1"/>
  <c r="H42" i="1"/>
  <c r="F42" i="1"/>
  <c r="F41" i="1"/>
  <c r="H41" i="1" s="1"/>
  <c r="H40" i="1"/>
  <c r="F39" i="1"/>
  <c r="F38" i="1"/>
  <c r="H38" i="1" s="1"/>
  <c r="F37" i="1"/>
  <c r="H37" i="1" s="1"/>
  <c r="H36" i="1"/>
  <c r="H26" i="1"/>
  <c r="H27" i="1"/>
  <c r="F35" i="1"/>
  <c r="H35" i="1" s="1"/>
  <c r="H32" i="1"/>
  <c r="H28" i="1"/>
  <c r="F18" i="1"/>
  <c r="H18" i="1" s="1"/>
  <c r="F17" i="1"/>
  <c r="H17" i="1" s="1"/>
  <c r="F14" i="1"/>
  <c r="H14" i="1" s="1"/>
  <c r="H12" i="1"/>
  <c r="F11" i="1"/>
  <c r="H11" i="1" s="1"/>
  <c r="H56" i="1" l="1"/>
</calcChain>
</file>

<file path=xl/sharedStrings.xml><?xml version="1.0" encoding="utf-8"?>
<sst xmlns="http://schemas.openxmlformats.org/spreadsheetml/2006/main" count="283" uniqueCount="159">
  <si>
    <t xml:space="preserve">Mes de adquisición </t>
  </si>
  <si>
    <t>Tipo de material adquirido</t>
  </si>
  <si>
    <t>Unidades adquiridas</t>
  </si>
  <si>
    <t>Costo por unidad</t>
  </si>
  <si>
    <t>Nombre del proveedor (persona física o persona moral)</t>
  </si>
  <si>
    <t xml:space="preserve">Monto erogado de la adquisición </t>
  </si>
  <si>
    <t xml:space="preserve">Marzo </t>
  </si>
  <si>
    <t xml:space="preserve">Jabonera para utilizarse con gel antibacterial </t>
  </si>
  <si>
    <t xml:space="preserve">Despachador </t>
  </si>
  <si>
    <t xml:space="preserve">Ecodeli Comercial, S.A. de C.V. </t>
  </si>
  <si>
    <t xml:space="preserve">Gel alcohol sanitizante de 1 litro </t>
  </si>
  <si>
    <t>Desinfectante</t>
  </si>
  <si>
    <t xml:space="preserve">Gel alcohol sanitizante de 5 litros </t>
  </si>
  <si>
    <t>Liquido sanitizante</t>
  </si>
  <si>
    <t>Limpiador desinfectante</t>
  </si>
  <si>
    <t xml:space="preserve">Abril </t>
  </si>
  <si>
    <t>Cartuchos de alcohol en gel (con 4 despachadores automáticos en comodato)</t>
  </si>
  <si>
    <t xml:space="preserve">Ecología Maximizada del Bajío, S.A. de C.V. </t>
  </si>
  <si>
    <t>Cartuchos de alcohol en gel (con 2 despachadores automáticos en comodato)</t>
  </si>
  <si>
    <t xml:space="preserve">Mayo </t>
  </si>
  <si>
    <t xml:space="preserve">Cubrebocas de cuatro capas, para el personal del TEEG en empaque individual, </t>
  </si>
  <si>
    <t xml:space="preserve">Material de protección </t>
  </si>
  <si>
    <t>65 unidades</t>
  </si>
  <si>
    <t>María José Cabrera Ibarra</t>
  </si>
  <si>
    <t>Cubrebocas sencillos para visitantes externos</t>
  </si>
  <si>
    <t>300 unidades</t>
  </si>
  <si>
    <t>Caretas transparentes para protección del personal del TEEG</t>
  </si>
  <si>
    <t>Guante de latex</t>
  </si>
  <si>
    <t>4 cajas de 100 piezas cada caja</t>
  </si>
  <si>
    <t>Guante de uso doméstico para limpieza de áreas</t>
  </si>
  <si>
    <t>30 pares</t>
  </si>
  <si>
    <t>Cloro caja con 12 piezas</t>
  </si>
  <si>
    <t>Líquido limpiador desinfectantes</t>
  </si>
  <si>
    <t>6 cajas</t>
  </si>
  <si>
    <t>Germicida desinfectante de 5 litros</t>
  </si>
  <si>
    <t>2 piezas</t>
  </si>
  <si>
    <t xml:space="preserve">Despachadores automáticos de alcohol en gel </t>
  </si>
  <si>
    <t xml:space="preserve">Despachador de alcohol en gel </t>
  </si>
  <si>
    <t>3 piezas</t>
  </si>
  <si>
    <t xml:space="preserve">Cartuchos de jabón para manos en espuma para despachador automático </t>
  </si>
  <si>
    <t xml:space="preserve">Jabón </t>
  </si>
  <si>
    <t>Jabonera automática</t>
  </si>
  <si>
    <t xml:space="preserve">Despachador de jabón </t>
  </si>
  <si>
    <t>1 pieza</t>
  </si>
  <si>
    <t>Botellas de gel antibacterial con logo para el personal del TEEG</t>
  </si>
  <si>
    <t>Perla Patricia Sánchez Pineda</t>
  </si>
  <si>
    <t>Tapetes sanitizantes con charola</t>
  </si>
  <si>
    <t>Tapete sanitizante</t>
  </si>
  <si>
    <t>Olga Lucía Hernández López</t>
  </si>
  <si>
    <t>Tapetes sanitizantes con secador</t>
  </si>
  <si>
    <t xml:space="preserve">Gel alcohol al 70%, sanitizante para manos, de 5 litros. </t>
  </si>
  <si>
    <t>Desinfectante en aerosol</t>
  </si>
  <si>
    <t>Desinfectante en spray</t>
  </si>
  <si>
    <t>Instituto de Seguridad Social del Estado de Guanajuato</t>
  </si>
  <si>
    <t xml:space="preserve">Junio </t>
  </si>
  <si>
    <t xml:space="preserve">Botella de plástico con capacidad para 500 ml., con dispensador para líquidos. </t>
  </si>
  <si>
    <t>4 piezas</t>
  </si>
  <si>
    <t>Jonathan Isaac Hernández Rodríguez</t>
  </si>
  <si>
    <t xml:space="preserve">Sanytol desinfectante en aerosol de 300 ml. </t>
  </si>
  <si>
    <t xml:space="preserve">Atomizador chico de esfera </t>
  </si>
  <si>
    <t>Despachador</t>
  </si>
  <si>
    <t>Termómetro de frente</t>
  </si>
  <si>
    <t>Termómetro</t>
  </si>
  <si>
    <t xml:space="preserve">COSTCO de México, S.A. de C.V. </t>
  </si>
  <si>
    <t xml:space="preserve">Julio </t>
  </si>
  <si>
    <t xml:space="preserve">Atomizador de 500 ml. con pistola individual </t>
  </si>
  <si>
    <t>Atomizador</t>
  </si>
  <si>
    <t>5 piezas</t>
  </si>
  <si>
    <t>María de Lourdes Enriquez Velázquez</t>
  </si>
  <si>
    <t xml:space="preserve">Dosificador de 500 ml. </t>
  </si>
  <si>
    <t>Dosificador</t>
  </si>
  <si>
    <t xml:space="preserve">Alcohol de 70° en botella de 500 ml. </t>
  </si>
  <si>
    <t xml:space="preserve">Total </t>
  </si>
  <si>
    <t xml:space="preserve">Listado de materiales, insumos, líquidos, instrumentos y/o servicios adquiridos y/o contratados 
por el Tribunal Estatal Electoral de Guanajuato,
para mitigar o contrarrestar la propagación del virus SARS-COV-2 </t>
  </si>
  <si>
    <t xml:space="preserve">Sistema de control de asistencia de reconocimiento facial </t>
  </si>
  <si>
    <t>Equipo y sistema</t>
  </si>
  <si>
    <t xml:space="preserve">Desarrollo y Soluciones en TI, S.A. de C.V. </t>
  </si>
  <si>
    <t>Septiembre</t>
  </si>
  <si>
    <t xml:space="preserve">Farmacia Guadalajara, S.A. de C.V. </t>
  </si>
  <si>
    <t>Material o insumo adquirido y servicios contratados</t>
  </si>
  <si>
    <t xml:space="preserve">Bertha Alicia Pérez Vallejo </t>
  </si>
  <si>
    <t xml:space="preserve">Servicio de desinfección </t>
  </si>
  <si>
    <t xml:space="preserve">Servicio mensual de desinfección de las instalaciones del Tribunal, contratado por el periodo de abril a diciembre de 2020. (En caso de ser necesario se otorgarán mas servicios). </t>
  </si>
  <si>
    <t xml:space="preserve">Termómetro infrarrojo para toma de temperatura al personal </t>
  </si>
  <si>
    <t xml:space="preserve">Dirección General de Administración </t>
  </si>
  <si>
    <t>Agosto</t>
  </si>
  <si>
    <t xml:space="preserve">Comercializadora Veltron, S.A. de C.V. </t>
  </si>
  <si>
    <t>Kit de tapetes sanitizantes y paquete de polvo para sanitizar</t>
  </si>
  <si>
    <t>Tapetes y polvo para sanitizar</t>
  </si>
  <si>
    <t xml:space="preserve">3 piezas </t>
  </si>
  <si>
    <t xml:space="preserve">$522.00 tapetes
$638.00 polvo para sanitizar
</t>
  </si>
  <si>
    <t>Señalética</t>
  </si>
  <si>
    <t>Círculos de señalética de sana distancia</t>
  </si>
  <si>
    <t>1 servicio mensual con costo de $3,480.00</t>
  </si>
  <si>
    <t xml:space="preserve">Núm. Consec. </t>
  </si>
  <si>
    <t>http://transparencia.teegto.org.mx/facturas_covid/Facturas%20para%20links/1%201A3FBD360-F2D3-43E8-9638-C942A34E548E%401000000000XX0.pdf</t>
  </si>
  <si>
    <t>http://transparencia.teegto.org.mx/facturas_covid/Facturas%20para%20links/10%20b7d55b0c-5626-4bb3-a3fc-ef0176a63c47%401000000000xx0.pdf</t>
  </si>
  <si>
    <t>http://transparencia.teegto.org.mx/facturas_covid/Facturas%20para%20links/11%2035b31554-f97d-034e-b86d-26f8acfc4869%401000000000xx0.pdf
http://transparencia.teegto.org.mx/facturas_covid/Facturas%20para%20links/11%2043b6aec2-fec8-4cdd-972a-fba0a57ef12e%401000000000xx0.pdf
http://transparencia.teegto.org.mx/facturas_covid/Facturas%20para%20links/11%206e86d317-ce24-4c3d-ab2a-566da26b8ccd%401000000000xx0.pdf
http://transparencia.teegto.org.mx/facturas_covid/Facturas%20para%20links/11%2073f7c6ae-1acf-4935-9a87-3678f49cd8f7%401000000000xx0.pdf
http://transparencia.teegto.org.mx/facturas_covid/Facturas%20para%20links/11%20d0d9834a-b8b7-444a-91a4-84e864f0d419%401000000000xx0.pdf
http://transparencia.teegto.org.mx/facturas_covid/Facturas%20para%20links/11%20d1e370dd-92e6-6542-ba76-956a4bf38e9d%401000000000xx0.pdf</t>
  </si>
  <si>
    <t>http://transparencia.teegto.org.mx/facturas_covid/Facturas%20para%20links/12%2013%20aaa149b7-ad9f-42d4-b90a-d27891fe1951%401000000000xx0.pdf</t>
  </si>
  <si>
    <t>http://transparencia.teegto.org.mx/facturas_covid/Facturas%20para%20links/14%2015%20aaa1bdbd-d8bb-4387-a295-3f48238b9bfa%401000000000xx0.pdf</t>
  </si>
  <si>
    <t>http://transparencia.teegto.org.mx/facturas_covid/Facturas%20para%20links/14%2015%20aaa1bdbd-d8bb-4387-a295-3f48238b9bfa%401000000000xx0.pdf
http://transparencia.teegto.org.mx/facturas_covid/Facturas%20para%20links/14%20aaa12c91-00d8-41f7-94af-44bb380af7bd%401000000000xx0.pdf</t>
  </si>
  <si>
    <t>http://transparencia.teegto.org.mx/facturas_covid/Facturas%20para%20links/16%20al%2019%2031ff5138-ab36-4497-9350-2f9d54079f25%401000000000xx0.pdf</t>
  </si>
  <si>
    <t>http://transparencia.teegto.org.mx/facturas_covid/Facturas%20para%20links/2%203%20CC45C3D0-7394-47A3-AB9D-DC1529003730%401000000000XX0.pdf</t>
  </si>
  <si>
    <t>http://transparencia.teegto.org.mx/facturas_covid/Facturas%20para%20links/20%20al%2022%20b5e3e41f-cd84-439c-8819-4d14963e6dd7%401000000000xx0.pdf</t>
  </si>
  <si>
    <t>http://transparencia.teegto.org.mx/facturas_covid/Facturas%20para%20links/23%20al%2025%20db863197-64a2-4155-8991-0b4ff5792289%401000000000xx0.pdf</t>
  </si>
  <si>
    <t>http://transparencia.teegto.org.mx/facturas_covid/Facturas%20para%20links/26%20a863fd63-225c-41f5-ad00-01db6cec34eb%401000000000xx0.pdf</t>
  </si>
  <si>
    <t>http://transparencia.teegto.org.mx/facturas_covid/Facturas%20para%20links/27%20aa4a510b-bfbc-42fa-943e-ab6f337f7843%401000000000xx0.pdf</t>
  </si>
  <si>
    <t>http://transparencia.teegto.org.mx/facturas_covid/Facturas%20para%20links/28%20f985e670-6c65-49d2-a641-02550b5b6eb0%401000000000xx0.pdf</t>
  </si>
  <si>
    <t>http://transparencia.teegto.org.mx/facturas_covid/Facturas%20para%20links/29%20al%2031%20aaa1daea-759d-4288-95b8-8435050b5a42%401000000000xx0.pdf</t>
  </si>
  <si>
    <t>http://transparencia.teegto.org.mx/facturas_covid/Facturas%20para%20links/32%20484231e3-5fc9-44d5-b454-a0305e070ae8%401000000000xx0.pdf</t>
  </si>
  <si>
    <t>http://transparencia.teegto.org.mx/facturas_covid/Facturas%20para%20links/33%20y%20%2034%20943f6cc8-3c79-4a3f-a31d-b04dde6c451d%401000000000xx0.pdf</t>
  </si>
  <si>
    <t>http://transparencia.teegto.org.mx/facturas_covid/Facturas%20para%20links/35%205b63989d-5ce1-434d-8352-8d494086e610%401000000000xx0.pdf</t>
  </si>
  <si>
    <t>http://transparencia.teegto.org.mx/facturas_covid/Facturas%20para%20links/36%20789e4a8c-8ad1-446d-8d4d-66730cc9c6ee%401000000000xx0.pdf</t>
  </si>
  <si>
    <t>http://transparencia.teegto.org.mx/facturas_covid/Facturas%20para%20links/37%20a311f974-8cbf-46f0-a96e-02283c0ff5cc%401000000000xx0.pdf</t>
  </si>
  <si>
    <t>http://transparencia.teegto.org.mx/facturas_covid/Facturas%20para%20links/4%205%206%20%209a1fd3c0-aa35-4147-adab-9ec6a415e32d%401000000000xx0.pdf</t>
  </si>
  <si>
    <t>http://transparencia.teegto.org.mx/facturas_covid/Facturas%20para%20links/7%208%2066DC94FF-E765-45AB-B8A0-0938F3CEF785%401000000000XX0.pdf</t>
  </si>
  <si>
    <t>http://transparencia.teegto.org.mx/facturas_covid/Facturas%20para%20links/9%2092e5112-f530-44a8-91d4-7b01af50c734%401000000000xx0.pdf</t>
  </si>
  <si>
    <t>Liga para consulta de la correspondiente factura</t>
  </si>
  <si>
    <t>Noviembre</t>
  </si>
  <si>
    <t>Diciembre</t>
  </si>
  <si>
    <t>Arco Sanitizante</t>
  </si>
  <si>
    <t xml:space="preserve">Be Kon  Sa de CV </t>
  </si>
  <si>
    <t>Francisco José Ávila Martín</t>
  </si>
  <si>
    <t>Alcohol</t>
  </si>
  <si>
    <t>MARIA DE LOURDES ENRIQUEZ VELAZQUEZ</t>
  </si>
  <si>
    <t>COSTCO DE MEXICO SA DE CV</t>
  </si>
  <si>
    <t>Alcohol  etilico de 70°en botella de 1Lt.</t>
  </si>
  <si>
    <t>1 pza</t>
  </si>
  <si>
    <t>$ 24, 989.90 arco sanitizante cabina 
$3, 248.00 Sanitizante plata coloidal</t>
  </si>
  <si>
    <t>1pieza arco
8 pieza de liquido</t>
  </si>
  <si>
    <t>1 caja de 200 piezas</t>
  </si>
  <si>
    <t>Cubrebocas KN95</t>
  </si>
  <si>
    <t>$ 25.86 dosificador 
$ 21.55 atomizador</t>
  </si>
  <si>
    <t>6 pzas dosificadores
3 pzas atomizador</t>
  </si>
  <si>
    <t>Careta Facial transparente para protección del personal del TEEG</t>
  </si>
  <si>
    <t>1 caja de 20 pzas</t>
  </si>
  <si>
    <t>http://transparencia.teegto.org.mx/facturas_covid/Facturas%20para%20links/Maria%20de%20Lourdes%20Velazquez.pdf</t>
  </si>
  <si>
    <t>http://transparencia.teegto.org.mx/facturas_covid/Facturas%20para%20links/Costco%20careta%20facial.pdf</t>
  </si>
  <si>
    <t>http://transparencia.teegto.org.mx/facturas_covid/Facturas%20para%20links/Farmacia%20Guadalajara%2060.90.pdf</t>
  </si>
  <si>
    <t>http://transparencia.teegto.org.mx/facturas_covid/Facturas%20para%20links/Arco%20Sanitizante%20BeKon.pdf</t>
  </si>
  <si>
    <t>http://transparencia.teegto.org.mx/facturas_covid/Facturas%20para%20links/Avila%20Martin.pdf</t>
  </si>
  <si>
    <t>Febrero</t>
  </si>
  <si>
    <t>500 piezas de mascarilla cubre boca
1000 pzas de guantes de latex para cirujano</t>
  </si>
  <si>
    <t>10 paq. De 50 pzas mascarilla
10 caja de 100 pzas guantes</t>
  </si>
  <si>
    <t>$116 mascarilla
$336.40 guantes</t>
  </si>
  <si>
    <t>Ecodeli Comercial SA de CV</t>
  </si>
  <si>
    <t>1 Desinfectante Sanytol 750ml</t>
  </si>
  <si>
    <t>Comercial City Fresko S de RL de CV</t>
  </si>
  <si>
    <t>1 desinfectante de superficies</t>
  </si>
  <si>
    <t>Autozone de México S de RL de CV</t>
  </si>
  <si>
    <t>1 pz Termometro Infrarrojo Levy F103</t>
  </si>
  <si>
    <t>http://transparencia.teegto.org.mx/facturas_covid/Facturas%20para%20links/43.pdf</t>
  </si>
  <si>
    <t>http://transparencia.teegto.org.mx/facturas_covid/Facturas%20para%20links/44.pdf</t>
  </si>
  <si>
    <t>http://transparencia.teegto.org.mx/facturas_covid/Facturas%20para%20links/45.pdf</t>
  </si>
  <si>
    <t>http://transparencia.teegto.org.mx/facturas_covid/Facturas%20para%20links/46.pdf</t>
  </si>
  <si>
    <t>Información actualizada hasta el 31 de mayo de 2021</t>
  </si>
  <si>
    <t>http://transparencia.teegto.org.mx/facturas_covid/Facturas%20para%20links/48.pdf</t>
  </si>
  <si>
    <t>1 pistola de vapor sanitizante</t>
  </si>
  <si>
    <t>Electrocomponentes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</si>
</sst>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color rgb="FF000000"/>
      <name val="Trebuchet MS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i/>
      <sz val="10"/>
      <color theme="1"/>
      <name val="Trebuchet MS"/>
      <family val="2"/>
    </font>
    <font>
      <u/>
      <sz val="10"/>
      <color theme="10"/>
      <name val="Trebuchet MS"/>
      <family val="2"/>
    </font>
    <font>
      <b/>
      <sz val="11"/>
      <color rgb="FF00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EEF4E8"/>
        <bgColor indexed="64"/>
      </patternFill>
    </fill>
    <fill>
      <patternFill patternType="solid">
        <fgColor rgb="FFDBE9CD"/>
        <bgColor indexed="64"/>
      </patternFill>
    </fill>
  </fills>
  <borders count="6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 readingOrder="1"/>
    </xf>
    <xf numFmtId="8" fontId="1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left" vertical="center" wrapText="1" readingOrder="1"/>
    </xf>
    <xf numFmtId="0" fontId="4" fillId="3" borderId="2" xfId="0" applyFont="1" applyFill="1" applyBorder="1" applyAlignment="1">
      <alignment horizontal="left" vertical="center" wrapText="1" readingOrder="1"/>
    </xf>
    <xf numFmtId="8" fontId="4" fillId="3" borderId="1" xfId="0" applyNumberFormat="1" applyFont="1" applyFill="1" applyBorder="1" applyAlignment="1">
      <alignment horizontal="left" vertical="center" readingOrder="1"/>
    </xf>
    <xf numFmtId="0" fontId="4" fillId="2" borderId="1" xfId="0" applyFont="1" applyFill="1" applyBorder="1" applyAlignment="1">
      <alignment horizontal="left" vertical="center" wrapText="1" readingOrder="1"/>
    </xf>
    <xf numFmtId="8" fontId="4" fillId="2" borderId="1" xfId="0" applyNumberFormat="1" applyFont="1" applyFill="1" applyBorder="1" applyAlignment="1">
      <alignment horizontal="left" vertical="center" readingOrder="1"/>
    </xf>
    <xf numFmtId="8" fontId="8" fillId="3" borderId="1" xfId="1" applyNumberFormat="1" applyFont="1" applyFill="1" applyBorder="1" applyAlignment="1">
      <alignment horizontal="left" vertical="center" readingOrder="1"/>
    </xf>
    <xf numFmtId="0" fontId="4" fillId="2" borderId="3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left" vertical="center" wrapText="1" readingOrder="1"/>
    </xf>
    <xf numFmtId="44" fontId="4" fillId="2" borderId="1" xfId="2" applyFont="1" applyFill="1" applyBorder="1" applyAlignment="1">
      <alignment horizontal="left" vertical="center" wrapText="1" readingOrder="1"/>
    </xf>
    <xf numFmtId="44" fontId="4" fillId="3" borderId="3" xfId="2" applyFont="1" applyFill="1" applyBorder="1" applyAlignment="1">
      <alignment horizontal="left" vertical="center" wrapText="1" readingOrder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4" fontId="4" fillId="3" borderId="1" xfId="2" applyFont="1" applyFill="1" applyBorder="1" applyAlignment="1">
      <alignment horizontal="right" vertical="center" wrapText="1" readingOrder="1"/>
    </xf>
    <xf numFmtId="44" fontId="4" fillId="2" borderId="1" xfId="2" applyFont="1" applyFill="1" applyBorder="1" applyAlignment="1">
      <alignment horizontal="right" vertical="center" wrapText="1" readingOrder="1"/>
    </xf>
    <xf numFmtId="0" fontId="2" fillId="2" borderId="1" xfId="1" applyFill="1" applyBorder="1" applyAlignment="1">
      <alignment horizontal="left" vertical="center" readingOrder="1"/>
    </xf>
    <xf numFmtId="0" fontId="2" fillId="3" borderId="3" xfId="1" applyFill="1" applyBorder="1" applyAlignment="1">
      <alignment horizontal="left" vertical="center" readingOrder="1"/>
    </xf>
    <xf numFmtId="0" fontId="2" fillId="0" borderId="0" xfId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vertical="center" wrapText="1" readingOrder="1"/>
    </xf>
    <xf numFmtId="0" fontId="4" fillId="3" borderId="4" xfId="0" applyFont="1" applyFill="1" applyBorder="1" applyAlignment="1">
      <alignment vertical="center" wrapText="1" readingOrder="1"/>
    </xf>
    <xf numFmtId="0" fontId="4" fillId="3" borderId="3" xfId="0" applyFont="1" applyFill="1" applyBorder="1" applyAlignment="1">
      <alignment vertical="center" wrapText="1" readingOrder="1"/>
    </xf>
    <xf numFmtId="44" fontId="4" fillId="2" borderId="1" xfId="2" applyFont="1" applyFill="1" applyBorder="1" applyAlignment="1">
      <alignment vertical="center" wrapText="1" readingOrder="1"/>
    </xf>
    <xf numFmtId="44" fontId="4" fillId="3" borderId="1" xfId="2" applyFont="1" applyFill="1" applyBorder="1" applyAlignment="1">
      <alignment vertical="center" wrapText="1" readingOrder="1"/>
    </xf>
    <xf numFmtId="44" fontId="4" fillId="3" borderId="3" xfId="2" applyFont="1" applyFill="1" applyBorder="1" applyAlignment="1">
      <alignment vertical="center" wrapText="1" readingOrder="1"/>
    </xf>
    <xf numFmtId="44" fontId="9" fillId="3" borderId="3" xfId="2" applyFont="1" applyFill="1" applyBorder="1" applyAlignment="1">
      <alignment vertical="center" wrapText="1" readingOrder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2</xdr:col>
      <xdr:colOff>1171575</xdr:colOff>
      <xdr:row>5</xdr:row>
      <xdr:rowOff>247648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C889C81B-AFC6-4D83-B859-065E4B865E79}"/>
            </a:ext>
          </a:extLst>
        </xdr:cNvPr>
        <xdr:cNvGrpSpPr/>
      </xdr:nvGrpSpPr>
      <xdr:grpSpPr>
        <a:xfrm>
          <a:off x="0" y="0"/>
          <a:ext cx="2695575" cy="0"/>
          <a:chOff x="0" y="0"/>
          <a:chExt cx="7748032" cy="3731524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6B3068B6-B76B-4CA1-B2DE-8281A642D1A3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3816"/>
          <a:stretch/>
        </xdr:blipFill>
        <xdr:spPr>
          <a:xfrm>
            <a:off x="0" y="2400300"/>
            <a:ext cx="7748032" cy="1331224"/>
          </a:xfrm>
          <a:prstGeom prst="rect">
            <a:avLst/>
          </a:prstGeom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7971D008-C431-4436-BC0D-C508940B970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7267" t="12453" r="35708" b="27814"/>
          <a:stretch/>
        </xdr:blipFill>
        <xdr:spPr>
          <a:xfrm>
            <a:off x="3028949" y="0"/>
            <a:ext cx="1809749" cy="2466974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egto.org.mx/facturas_covid/Facturas%20para%20links/Arco%20Sanitizante%20BeKon.pdf" TargetMode="External"/><Relationship Id="rId3" Type="http://schemas.openxmlformats.org/officeDocument/2006/relationships/hyperlink" Target="http://transparencia.teegto.org.mx/facturas_covid/Facturas%20para%20links/11%2035b31554-f97d-034e-b86d-26f8acfc4869%401000000000xx0.pdf" TargetMode="External"/><Relationship Id="rId7" Type="http://schemas.openxmlformats.org/officeDocument/2006/relationships/hyperlink" Target="http://transparencia.teegto.org.mx/facturas_covid/Facturas%20para%20links/Farmacia%20Guadalajara%2060.90.pdf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transparencia.teegto.org.mx/facturas_covid/Facturas%20para%20links/10%20b7d55b0c-5626-4bb3-a3fc-ef0176a63c47%401000000000xx0.pdf" TargetMode="External"/><Relationship Id="rId1" Type="http://schemas.openxmlformats.org/officeDocument/2006/relationships/hyperlink" Target="http://transparencia.teegto.org.mx/facturas_covid/Facturas%20para%20links/1%201A3FBD360-F2D3-43E8-9638-C942A34E548E%401000000000XX0.pdf" TargetMode="External"/><Relationship Id="rId6" Type="http://schemas.openxmlformats.org/officeDocument/2006/relationships/hyperlink" Target="http://transparencia.teegto.org.mx/facturas_covid/Facturas%20para%20links/Costco%20careta%20facial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teegto.org.mx/facturas_covid/Facturas%20para%20links/Maria%20de%20Lourdes%20Velazquez.pdf" TargetMode="External"/><Relationship Id="rId10" Type="http://schemas.openxmlformats.org/officeDocument/2006/relationships/hyperlink" Target="http://transparencia.teegto.org.mx/facturas_covid/Facturas%20para%20links/48.pdf" TargetMode="External"/><Relationship Id="rId4" Type="http://schemas.openxmlformats.org/officeDocument/2006/relationships/hyperlink" Target="http://transparencia.teegto.org.mx/facturas_covid/Facturas%20para%20links/37%20a311f974-8cbf-46f0-a96e-02283c0ff5cc%401000000000xx0.pdf" TargetMode="External"/><Relationship Id="rId9" Type="http://schemas.openxmlformats.org/officeDocument/2006/relationships/hyperlink" Target="http://transparencia.teegto.org.mx/facturas_covid/Facturas%20para%20links/Avila%20Marti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5646B-46B5-4FA2-8C6E-E5BAE13DF6F1}">
  <sheetPr>
    <pageSetUpPr fitToPage="1"/>
  </sheetPr>
  <dimension ref="A1:I57"/>
  <sheetViews>
    <sheetView tabSelected="1" zoomScale="90" zoomScaleNormal="90" workbookViewId="0">
      <pane ySplit="8" topLeftCell="A46" activePane="bottomLeft" state="frozen"/>
      <selection pane="bottomLeft" activeCell="F61" sqref="F61"/>
    </sheetView>
  </sheetViews>
  <sheetFormatPr baseColWidth="10" defaultRowHeight="15" x14ac:dyDescent="0.25"/>
  <cols>
    <col min="1" max="1" width="9.42578125" style="16" customWidth="1"/>
    <col min="2" max="2" width="13.42578125" style="17" customWidth="1"/>
    <col min="3" max="3" width="39.28515625" style="16" customWidth="1"/>
    <col min="4" max="4" width="23" style="16" bestFit="1" customWidth="1"/>
    <col min="5" max="5" width="17" style="16" customWidth="1"/>
    <col min="6" max="6" width="20.42578125" style="16" customWidth="1"/>
    <col min="7" max="7" width="37.28515625" style="16" customWidth="1"/>
    <col min="8" max="8" width="24.28515625" style="16" customWidth="1"/>
    <col min="9" max="9" width="17.7109375" style="18" customWidth="1"/>
    <col min="10" max="16384" width="11.42578125" style="16"/>
  </cols>
  <sheetData>
    <row r="1" spans="1:9" hidden="1" x14ac:dyDescent="0.25"/>
    <row r="2" spans="1:9" hidden="1" x14ac:dyDescent="0.25">
      <c r="I2" s="19" t="s">
        <v>84</v>
      </c>
    </row>
    <row r="3" spans="1:9" hidden="1" x14ac:dyDescent="0.25"/>
    <row r="4" spans="1:9" hidden="1" x14ac:dyDescent="0.25">
      <c r="H4" s="20"/>
      <c r="I4" s="21"/>
    </row>
    <row r="5" spans="1:9" hidden="1" x14ac:dyDescent="0.25"/>
    <row r="6" spans="1:9" ht="84.75" hidden="1" customHeight="1" x14ac:dyDescent="0.25">
      <c r="B6" s="28" t="s">
        <v>73</v>
      </c>
      <c r="C6" s="28"/>
      <c r="D6" s="28"/>
      <c r="E6" s="28"/>
      <c r="F6" s="28"/>
      <c r="G6" s="28"/>
      <c r="H6" s="28"/>
    </row>
    <row r="7" spans="1:9" ht="5.25" customHeight="1" thickBot="1" x14ac:dyDescent="0.3"/>
    <row r="8" spans="1:9" s="22" customFormat="1" ht="60.75" thickBot="1" x14ac:dyDescent="0.3">
      <c r="A8" s="1" t="s">
        <v>94</v>
      </c>
      <c r="B8" s="1" t="s">
        <v>0</v>
      </c>
      <c r="C8" s="1" t="s">
        <v>79</v>
      </c>
      <c r="D8" s="1" t="s">
        <v>1</v>
      </c>
      <c r="E8" s="1" t="s">
        <v>2</v>
      </c>
      <c r="F8" s="2" t="s">
        <v>3</v>
      </c>
      <c r="G8" s="1" t="s">
        <v>4</v>
      </c>
      <c r="H8" s="2" t="s">
        <v>5</v>
      </c>
      <c r="I8" s="2" t="s">
        <v>117</v>
      </c>
    </row>
    <row r="9" spans="1:9" ht="31.5" thickTop="1" thickBot="1" x14ac:dyDescent="0.3">
      <c r="A9" s="4">
        <v>1</v>
      </c>
      <c r="B9" s="4" t="s">
        <v>6</v>
      </c>
      <c r="C9" s="5" t="s">
        <v>74</v>
      </c>
      <c r="D9" s="6" t="s">
        <v>75</v>
      </c>
      <c r="E9" s="4">
        <v>1</v>
      </c>
      <c r="F9" s="23">
        <v>14929.2</v>
      </c>
      <c r="G9" s="5" t="s">
        <v>76</v>
      </c>
      <c r="H9" s="23">
        <v>14929.2</v>
      </c>
      <c r="I9" s="7" t="s">
        <v>95</v>
      </c>
    </row>
    <row r="10" spans="1:9" ht="30.75" thickBot="1" x14ac:dyDescent="0.3">
      <c r="A10" s="3">
        <v>2</v>
      </c>
      <c r="B10" s="3" t="s">
        <v>6</v>
      </c>
      <c r="C10" s="8" t="s">
        <v>7</v>
      </c>
      <c r="D10" s="8" t="s">
        <v>8</v>
      </c>
      <c r="E10" s="3">
        <v>6</v>
      </c>
      <c r="F10" s="24">
        <f>193.3*1.16</f>
        <v>224.22800000000001</v>
      </c>
      <c r="G10" s="8" t="s">
        <v>9</v>
      </c>
      <c r="H10" s="24">
        <f t="shared" ref="H10:H16" si="0">+F10*E10</f>
        <v>1345.3679999999999</v>
      </c>
      <c r="I10" s="9" t="s">
        <v>102</v>
      </c>
    </row>
    <row r="11" spans="1:9" ht="31.5" thickTop="1" thickBot="1" x14ac:dyDescent="0.3">
      <c r="A11" s="4">
        <v>3</v>
      </c>
      <c r="B11" s="4" t="s">
        <v>6</v>
      </c>
      <c r="C11" s="5" t="s">
        <v>10</v>
      </c>
      <c r="D11" s="6" t="s">
        <v>11</v>
      </c>
      <c r="E11" s="4">
        <v>10</v>
      </c>
      <c r="F11" s="23">
        <f>52.03*1.16</f>
        <v>60.354799999999997</v>
      </c>
      <c r="G11" s="5" t="s">
        <v>9</v>
      </c>
      <c r="H11" s="23">
        <f t="shared" si="0"/>
        <v>603.548</v>
      </c>
      <c r="I11" s="7" t="s">
        <v>102</v>
      </c>
    </row>
    <row r="12" spans="1:9" ht="30.75" thickBot="1" x14ac:dyDescent="0.3">
      <c r="A12" s="3">
        <v>4</v>
      </c>
      <c r="B12" s="3" t="s">
        <v>6</v>
      </c>
      <c r="C12" s="8" t="s">
        <v>12</v>
      </c>
      <c r="D12" s="8" t="s">
        <v>11</v>
      </c>
      <c r="E12" s="3">
        <v>3</v>
      </c>
      <c r="F12" s="24">
        <f>176*1.16</f>
        <v>204.16</v>
      </c>
      <c r="G12" s="8" t="s">
        <v>9</v>
      </c>
      <c r="H12" s="24">
        <f t="shared" si="0"/>
        <v>612.48</v>
      </c>
      <c r="I12" s="9" t="s">
        <v>114</v>
      </c>
    </row>
    <row r="13" spans="1:9" ht="31.5" thickTop="1" thickBot="1" x14ac:dyDescent="0.3">
      <c r="A13" s="4">
        <v>5</v>
      </c>
      <c r="B13" s="4" t="s">
        <v>6</v>
      </c>
      <c r="C13" s="5" t="s">
        <v>7</v>
      </c>
      <c r="D13" s="6" t="s">
        <v>8</v>
      </c>
      <c r="E13" s="4">
        <v>6</v>
      </c>
      <c r="F13" s="23">
        <f>193.3*1.16</f>
        <v>224.22800000000001</v>
      </c>
      <c r="G13" s="5" t="s">
        <v>9</v>
      </c>
      <c r="H13" s="23">
        <f t="shared" si="0"/>
        <v>1345.3679999999999</v>
      </c>
      <c r="I13" s="7" t="s">
        <v>114</v>
      </c>
    </row>
    <row r="14" spans="1:9" ht="30.75" thickBot="1" x14ac:dyDescent="0.3">
      <c r="A14" s="1">
        <v>6</v>
      </c>
      <c r="B14" s="1" t="s">
        <v>6</v>
      </c>
      <c r="C14" s="8" t="s">
        <v>13</v>
      </c>
      <c r="D14" s="8" t="s">
        <v>14</v>
      </c>
      <c r="E14" s="1">
        <v>3</v>
      </c>
      <c r="F14" s="24">
        <f>70*1.16</f>
        <v>81.199999999999989</v>
      </c>
      <c r="G14" s="8" t="s">
        <v>9</v>
      </c>
      <c r="H14" s="24">
        <f t="shared" si="0"/>
        <v>243.59999999999997</v>
      </c>
      <c r="I14" s="9" t="s">
        <v>114</v>
      </c>
    </row>
    <row r="15" spans="1:9" ht="31.5" thickTop="1" thickBot="1" x14ac:dyDescent="0.3">
      <c r="A15" s="4">
        <v>7</v>
      </c>
      <c r="B15" s="4" t="s">
        <v>6</v>
      </c>
      <c r="C15" s="5" t="s">
        <v>12</v>
      </c>
      <c r="D15" s="6" t="s">
        <v>11</v>
      </c>
      <c r="E15" s="4">
        <v>3</v>
      </c>
      <c r="F15" s="23">
        <f>185*1.16</f>
        <v>214.6</v>
      </c>
      <c r="G15" s="5" t="s">
        <v>9</v>
      </c>
      <c r="H15" s="23">
        <f t="shared" si="0"/>
        <v>643.79999999999995</v>
      </c>
      <c r="I15" s="7" t="s">
        <v>115</v>
      </c>
    </row>
    <row r="16" spans="1:9" ht="30.75" thickBot="1" x14ac:dyDescent="0.3">
      <c r="A16" s="3">
        <v>8</v>
      </c>
      <c r="B16" s="3" t="s">
        <v>6</v>
      </c>
      <c r="C16" s="8" t="s">
        <v>13</v>
      </c>
      <c r="D16" s="8" t="s">
        <v>14</v>
      </c>
      <c r="E16" s="3">
        <v>3</v>
      </c>
      <c r="F16" s="24">
        <f>70*1.16</f>
        <v>81.199999999999989</v>
      </c>
      <c r="G16" s="8" t="s">
        <v>9</v>
      </c>
      <c r="H16" s="24">
        <f t="shared" si="0"/>
        <v>243.59999999999997</v>
      </c>
      <c r="I16" s="9" t="s">
        <v>115</v>
      </c>
    </row>
    <row r="17" spans="1:9" ht="31.5" thickTop="1" thickBot="1" x14ac:dyDescent="0.3">
      <c r="A17" s="4">
        <v>9</v>
      </c>
      <c r="B17" s="4" t="s">
        <v>15</v>
      </c>
      <c r="C17" s="5" t="s">
        <v>16</v>
      </c>
      <c r="D17" s="6" t="s">
        <v>11</v>
      </c>
      <c r="E17" s="4">
        <v>12</v>
      </c>
      <c r="F17" s="23">
        <f>298*1.16</f>
        <v>345.67999999999995</v>
      </c>
      <c r="G17" s="5" t="s">
        <v>17</v>
      </c>
      <c r="H17" s="23">
        <f>+F17*12</f>
        <v>4148.16</v>
      </c>
      <c r="I17" s="7" t="s">
        <v>116</v>
      </c>
    </row>
    <row r="18" spans="1:9" ht="30.75" thickBot="1" x14ac:dyDescent="0.3">
      <c r="A18" s="3">
        <v>10</v>
      </c>
      <c r="B18" s="3" t="s">
        <v>15</v>
      </c>
      <c r="C18" s="8" t="s">
        <v>18</v>
      </c>
      <c r="D18" s="8" t="s">
        <v>11</v>
      </c>
      <c r="E18" s="3">
        <v>6</v>
      </c>
      <c r="F18" s="24">
        <f>298*1.16</f>
        <v>345.67999999999995</v>
      </c>
      <c r="G18" s="8" t="s">
        <v>17</v>
      </c>
      <c r="H18" s="24">
        <f>+F18*6</f>
        <v>2074.08</v>
      </c>
      <c r="I18" s="9" t="s">
        <v>96</v>
      </c>
    </row>
    <row r="19" spans="1:9" ht="76.5" thickTop="1" thickBot="1" x14ac:dyDescent="0.3">
      <c r="A19" s="4">
        <v>11</v>
      </c>
      <c r="B19" s="4" t="s">
        <v>15</v>
      </c>
      <c r="C19" s="5" t="s">
        <v>82</v>
      </c>
      <c r="D19" s="6" t="s">
        <v>81</v>
      </c>
      <c r="E19" s="4" t="s">
        <v>93</v>
      </c>
      <c r="F19" s="23">
        <v>3480</v>
      </c>
      <c r="G19" s="5" t="s">
        <v>80</v>
      </c>
      <c r="H19" s="23">
        <f>+F19*9</f>
        <v>31320</v>
      </c>
      <c r="I19" s="7" t="s">
        <v>97</v>
      </c>
    </row>
    <row r="20" spans="1:9" ht="30.75" thickBot="1" x14ac:dyDescent="0.3">
      <c r="A20" s="3">
        <v>12</v>
      </c>
      <c r="B20" s="3" t="s">
        <v>19</v>
      </c>
      <c r="C20" s="8" t="s">
        <v>20</v>
      </c>
      <c r="D20" s="8" t="s">
        <v>21</v>
      </c>
      <c r="E20" s="3" t="s">
        <v>22</v>
      </c>
      <c r="F20" s="24">
        <v>25.52</v>
      </c>
      <c r="G20" s="8" t="s">
        <v>23</v>
      </c>
      <c r="H20" s="24">
        <v>1658.8</v>
      </c>
      <c r="I20" s="9" t="s">
        <v>98</v>
      </c>
    </row>
    <row r="21" spans="1:9" ht="16.5" thickTop="1" thickBot="1" x14ac:dyDescent="0.3">
      <c r="A21" s="4">
        <v>13</v>
      </c>
      <c r="B21" s="4" t="s">
        <v>19</v>
      </c>
      <c r="C21" s="5" t="s">
        <v>49</v>
      </c>
      <c r="D21" s="6" t="s">
        <v>47</v>
      </c>
      <c r="E21" s="4">
        <v>3</v>
      </c>
      <c r="F21" s="23">
        <v>638</v>
      </c>
      <c r="G21" s="5" t="s">
        <v>23</v>
      </c>
      <c r="H21" s="23">
        <v>1914</v>
      </c>
      <c r="I21" s="7" t="s">
        <v>98</v>
      </c>
    </row>
    <row r="22" spans="1:9" ht="30.75" thickBot="1" x14ac:dyDescent="0.3">
      <c r="A22" s="3">
        <v>14</v>
      </c>
      <c r="B22" s="3" t="s">
        <v>19</v>
      </c>
      <c r="C22" s="8" t="s">
        <v>26</v>
      </c>
      <c r="D22" s="8" t="s">
        <v>21</v>
      </c>
      <c r="E22" s="3" t="s">
        <v>22</v>
      </c>
      <c r="F22" s="24">
        <v>75.400000000000006</v>
      </c>
      <c r="G22" s="8" t="s">
        <v>23</v>
      </c>
      <c r="H22" s="24">
        <v>4901</v>
      </c>
      <c r="I22" s="9" t="s">
        <v>100</v>
      </c>
    </row>
    <row r="23" spans="1:9" ht="16.5" thickTop="1" thickBot="1" x14ac:dyDescent="0.3">
      <c r="A23" s="4">
        <v>15</v>
      </c>
      <c r="B23" s="4" t="s">
        <v>19</v>
      </c>
      <c r="C23" s="5" t="s">
        <v>92</v>
      </c>
      <c r="D23" s="6" t="s">
        <v>91</v>
      </c>
      <c r="E23" s="4">
        <v>12</v>
      </c>
      <c r="F23" s="23">
        <v>52.2</v>
      </c>
      <c r="G23" s="5" t="s">
        <v>23</v>
      </c>
      <c r="H23" s="23">
        <f>+F23*E23</f>
        <v>626.40000000000009</v>
      </c>
      <c r="I23" s="7" t="s">
        <v>99</v>
      </c>
    </row>
    <row r="24" spans="1:9" ht="30.75" thickBot="1" x14ac:dyDescent="0.3">
      <c r="A24" s="1">
        <v>16</v>
      </c>
      <c r="B24" s="1" t="s">
        <v>19</v>
      </c>
      <c r="C24" s="8" t="s">
        <v>24</v>
      </c>
      <c r="D24" s="8" t="s">
        <v>21</v>
      </c>
      <c r="E24" s="1" t="s">
        <v>25</v>
      </c>
      <c r="F24" s="24">
        <v>7.54</v>
      </c>
      <c r="G24" s="8" t="s">
        <v>9</v>
      </c>
      <c r="H24" s="24">
        <v>2262</v>
      </c>
      <c r="I24" s="9" t="s">
        <v>101</v>
      </c>
    </row>
    <row r="25" spans="1:9" ht="31.5" thickTop="1" thickBot="1" x14ac:dyDescent="0.3">
      <c r="A25" s="4">
        <v>17</v>
      </c>
      <c r="B25" s="4" t="s">
        <v>19</v>
      </c>
      <c r="C25" s="5" t="s">
        <v>29</v>
      </c>
      <c r="D25" s="6" t="s">
        <v>21</v>
      </c>
      <c r="E25" s="4" t="s">
        <v>30</v>
      </c>
      <c r="F25" s="23">
        <v>14.64</v>
      </c>
      <c r="G25" s="5" t="s">
        <v>9</v>
      </c>
      <c r="H25" s="23">
        <v>439.2</v>
      </c>
      <c r="I25" s="7" t="s">
        <v>101</v>
      </c>
    </row>
    <row r="26" spans="1:9" ht="30.75" thickBot="1" x14ac:dyDescent="0.3">
      <c r="A26" s="3">
        <v>18</v>
      </c>
      <c r="B26" s="3" t="s">
        <v>19</v>
      </c>
      <c r="C26" s="8" t="s">
        <v>50</v>
      </c>
      <c r="D26" s="8" t="s">
        <v>11</v>
      </c>
      <c r="E26" s="3">
        <v>5</v>
      </c>
      <c r="F26" s="24">
        <v>371.2</v>
      </c>
      <c r="G26" s="8" t="s">
        <v>9</v>
      </c>
      <c r="H26" s="24">
        <f>+F26*E26</f>
        <v>1856</v>
      </c>
      <c r="I26" s="9" t="s">
        <v>101</v>
      </c>
    </row>
    <row r="27" spans="1:9" ht="30.75" thickBot="1" x14ac:dyDescent="0.3">
      <c r="A27" s="4">
        <v>19</v>
      </c>
      <c r="B27" s="4" t="s">
        <v>19</v>
      </c>
      <c r="C27" s="5" t="s">
        <v>13</v>
      </c>
      <c r="D27" s="5" t="s">
        <v>14</v>
      </c>
      <c r="E27" s="4">
        <v>20</v>
      </c>
      <c r="F27" s="23">
        <v>90.48</v>
      </c>
      <c r="G27" s="5" t="s">
        <v>9</v>
      </c>
      <c r="H27" s="23">
        <f>+F27*E27</f>
        <v>1809.6000000000001</v>
      </c>
      <c r="I27" s="7" t="s">
        <v>101</v>
      </c>
    </row>
    <row r="28" spans="1:9" ht="30.75" thickBot="1" x14ac:dyDescent="0.3">
      <c r="A28" s="3">
        <v>20</v>
      </c>
      <c r="B28" s="3" t="s">
        <v>19</v>
      </c>
      <c r="C28" s="8" t="s">
        <v>31</v>
      </c>
      <c r="D28" s="8" t="s">
        <v>32</v>
      </c>
      <c r="E28" s="3" t="s">
        <v>33</v>
      </c>
      <c r="F28" s="24">
        <v>153.12</v>
      </c>
      <c r="G28" s="8" t="s">
        <v>17</v>
      </c>
      <c r="H28" s="24">
        <f>+F28*6</f>
        <v>918.72</v>
      </c>
      <c r="I28" s="9" t="s">
        <v>103</v>
      </c>
    </row>
    <row r="29" spans="1:9" ht="30.75" thickBot="1" x14ac:dyDescent="0.3">
      <c r="A29" s="4">
        <v>21</v>
      </c>
      <c r="B29" s="4" t="s">
        <v>19</v>
      </c>
      <c r="C29" s="5" t="s">
        <v>34</v>
      </c>
      <c r="D29" s="5" t="s">
        <v>32</v>
      </c>
      <c r="E29" s="4" t="s">
        <v>35</v>
      </c>
      <c r="F29" s="23">
        <v>108.46</v>
      </c>
      <c r="G29" s="5" t="s">
        <v>17</v>
      </c>
      <c r="H29" s="23">
        <v>216.92</v>
      </c>
      <c r="I29" s="7" t="s">
        <v>103</v>
      </c>
    </row>
    <row r="30" spans="1:9" ht="30.75" thickBot="1" x14ac:dyDescent="0.3">
      <c r="A30" s="3">
        <v>22</v>
      </c>
      <c r="B30" s="3" t="s">
        <v>19</v>
      </c>
      <c r="C30" s="8" t="s">
        <v>27</v>
      </c>
      <c r="D30" s="8" t="s">
        <v>21</v>
      </c>
      <c r="E30" s="3" t="s">
        <v>28</v>
      </c>
      <c r="F30" s="24">
        <v>171.68</v>
      </c>
      <c r="G30" s="8" t="s">
        <v>17</v>
      </c>
      <c r="H30" s="24">
        <v>686.72</v>
      </c>
      <c r="I30" s="9" t="s">
        <v>103</v>
      </c>
    </row>
    <row r="31" spans="1:9" ht="30.75" thickBot="1" x14ac:dyDescent="0.3">
      <c r="A31" s="4">
        <v>23</v>
      </c>
      <c r="B31" s="4" t="s">
        <v>19</v>
      </c>
      <c r="C31" s="5" t="s">
        <v>36</v>
      </c>
      <c r="D31" s="5" t="s">
        <v>37</v>
      </c>
      <c r="E31" s="4" t="s">
        <v>38</v>
      </c>
      <c r="F31" s="23">
        <v>1044</v>
      </c>
      <c r="G31" s="5" t="s">
        <v>17</v>
      </c>
      <c r="H31" s="23">
        <v>3132</v>
      </c>
      <c r="I31" s="7" t="s">
        <v>104</v>
      </c>
    </row>
    <row r="32" spans="1:9" ht="30.75" thickBot="1" x14ac:dyDescent="0.3">
      <c r="A32" s="3">
        <v>24</v>
      </c>
      <c r="B32" s="3" t="s">
        <v>19</v>
      </c>
      <c r="C32" s="8" t="s">
        <v>39</v>
      </c>
      <c r="D32" s="8" t="s">
        <v>40</v>
      </c>
      <c r="E32" s="3" t="s">
        <v>35</v>
      </c>
      <c r="F32" s="24">
        <v>244.88</v>
      </c>
      <c r="G32" s="8" t="s">
        <v>17</v>
      </c>
      <c r="H32" s="24">
        <f>+F32*2</f>
        <v>489.76</v>
      </c>
      <c r="I32" s="9" t="s">
        <v>104</v>
      </c>
    </row>
    <row r="33" spans="1:9" ht="30.75" thickBot="1" x14ac:dyDescent="0.3">
      <c r="A33" s="4">
        <v>25</v>
      </c>
      <c r="B33" s="4" t="s">
        <v>19</v>
      </c>
      <c r="C33" s="5" t="s">
        <v>41</v>
      </c>
      <c r="D33" s="5" t="s">
        <v>42</v>
      </c>
      <c r="E33" s="4" t="s">
        <v>43</v>
      </c>
      <c r="F33" s="23">
        <v>1044</v>
      </c>
      <c r="G33" s="5" t="s">
        <v>17</v>
      </c>
      <c r="H33" s="23">
        <v>1044</v>
      </c>
      <c r="I33" s="7" t="s">
        <v>104</v>
      </c>
    </row>
    <row r="34" spans="1:9" ht="30.75" thickBot="1" x14ac:dyDescent="0.3">
      <c r="A34" s="3">
        <v>26</v>
      </c>
      <c r="B34" s="3" t="s">
        <v>19</v>
      </c>
      <c r="C34" s="8" t="s">
        <v>44</v>
      </c>
      <c r="D34" s="8" t="s">
        <v>11</v>
      </c>
      <c r="E34" s="3">
        <v>60</v>
      </c>
      <c r="F34" s="24">
        <v>40.51</v>
      </c>
      <c r="G34" s="8" t="s">
        <v>45</v>
      </c>
      <c r="H34" s="24">
        <v>2430.4299999999998</v>
      </c>
      <c r="I34" s="9" t="s">
        <v>105</v>
      </c>
    </row>
    <row r="35" spans="1:9" ht="15.75" thickBot="1" x14ac:dyDescent="0.3">
      <c r="A35" s="4">
        <v>27</v>
      </c>
      <c r="B35" s="4" t="s">
        <v>19</v>
      </c>
      <c r="C35" s="5" t="s">
        <v>46</v>
      </c>
      <c r="D35" s="5" t="s">
        <v>47</v>
      </c>
      <c r="E35" s="4">
        <v>6</v>
      </c>
      <c r="F35" s="23">
        <f>301.5*1.16</f>
        <v>349.73999999999995</v>
      </c>
      <c r="G35" s="5" t="s">
        <v>48</v>
      </c>
      <c r="H35" s="23">
        <f>+F35*E35</f>
        <v>2098.4399999999996</v>
      </c>
      <c r="I35" s="7" t="s">
        <v>106</v>
      </c>
    </row>
    <row r="36" spans="1:9" ht="45.75" thickBot="1" x14ac:dyDescent="0.3">
      <c r="A36" s="3">
        <v>28</v>
      </c>
      <c r="B36" s="3" t="s">
        <v>19</v>
      </c>
      <c r="C36" s="8" t="s">
        <v>51</v>
      </c>
      <c r="D36" s="8" t="s">
        <v>52</v>
      </c>
      <c r="E36" s="3" t="s">
        <v>43</v>
      </c>
      <c r="F36" s="24">
        <v>97.5</v>
      </c>
      <c r="G36" s="8" t="s">
        <v>53</v>
      </c>
      <c r="H36" s="24">
        <f>+F36</f>
        <v>97.5</v>
      </c>
      <c r="I36" s="9" t="s">
        <v>107</v>
      </c>
    </row>
    <row r="37" spans="1:9" ht="30.75" thickBot="1" x14ac:dyDescent="0.3">
      <c r="A37" s="4">
        <v>29</v>
      </c>
      <c r="B37" s="4" t="s">
        <v>54</v>
      </c>
      <c r="C37" s="5" t="s">
        <v>55</v>
      </c>
      <c r="D37" s="5" t="s">
        <v>8</v>
      </c>
      <c r="E37" s="4" t="s">
        <v>56</v>
      </c>
      <c r="F37" s="23">
        <f>25*1.16</f>
        <v>28.999999999999996</v>
      </c>
      <c r="G37" s="5" t="s">
        <v>57</v>
      </c>
      <c r="H37" s="23">
        <f>+F37*4</f>
        <v>115.99999999999999</v>
      </c>
      <c r="I37" s="7" t="s">
        <v>108</v>
      </c>
    </row>
    <row r="38" spans="1:9" ht="30.75" thickBot="1" x14ac:dyDescent="0.3">
      <c r="A38" s="3">
        <v>30</v>
      </c>
      <c r="B38" s="3" t="s">
        <v>54</v>
      </c>
      <c r="C38" s="8" t="s">
        <v>58</v>
      </c>
      <c r="D38" s="8" t="s">
        <v>52</v>
      </c>
      <c r="E38" s="3" t="s">
        <v>35</v>
      </c>
      <c r="F38" s="24">
        <f>130*1.16</f>
        <v>150.79999999999998</v>
      </c>
      <c r="G38" s="8" t="s">
        <v>57</v>
      </c>
      <c r="H38" s="24">
        <f>+F38*2</f>
        <v>301.59999999999997</v>
      </c>
      <c r="I38" s="9" t="s">
        <v>108</v>
      </c>
    </row>
    <row r="39" spans="1:9" ht="30.75" thickBot="1" x14ac:dyDescent="0.3">
      <c r="A39" s="4">
        <v>31</v>
      </c>
      <c r="B39" s="4" t="s">
        <v>54</v>
      </c>
      <c r="C39" s="5" t="s">
        <v>59</v>
      </c>
      <c r="D39" s="5" t="s">
        <v>60</v>
      </c>
      <c r="E39" s="4" t="s">
        <v>43</v>
      </c>
      <c r="F39" s="23">
        <f>15*1.16</f>
        <v>17.399999999999999</v>
      </c>
      <c r="G39" s="5" t="s">
        <v>57</v>
      </c>
      <c r="H39" s="23">
        <v>17.399999999999999</v>
      </c>
      <c r="I39" s="7" t="s">
        <v>108</v>
      </c>
    </row>
    <row r="40" spans="1:9" ht="30.75" thickBot="1" x14ac:dyDescent="0.3">
      <c r="A40" s="3">
        <v>32</v>
      </c>
      <c r="B40" s="3" t="s">
        <v>54</v>
      </c>
      <c r="C40" s="8" t="s">
        <v>61</v>
      </c>
      <c r="D40" s="8" t="s">
        <v>62</v>
      </c>
      <c r="E40" s="3" t="s">
        <v>35</v>
      </c>
      <c r="F40" s="24">
        <v>519</v>
      </c>
      <c r="G40" s="8" t="s">
        <v>63</v>
      </c>
      <c r="H40" s="24">
        <f>+F40*2</f>
        <v>1038</v>
      </c>
      <c r="I40" s="9" t="s">
        <v>109</v>
      </c>
    </row>
    <row r="41" spans="1:9" ht="30.75" thickBot="1" x14ac:dyDescent="0.3">
      <c r="A41" s="4">
        <v>33</v>
      </c>
      <c r="B41" s="4" t="s">
        <v>64</v>
      </c>
      <c r="C41" s="5" t="s">
        <v>65</v>
      </c>
      <c r="D41" s="5" t="s">
        <v>66</v>
      </c>
      <c r="E41" s="4" t="s">
        <v>67</v>
      </c>
      <c r="F41" s="23">
        <f>24.14*1.16</f>
        <v>28.002399999999998</v>
      </c>
      <c r="G41" s="5" t="s">
        <v>68</v>
      </c>
      <c r="H41" s="23">
        <f>+F41*5</f>
        <v>140.012</v>
      </c>
      <c r="I41" s="7" t="s">
        <v>110</v>
      </c>
    </row>
    <row r="42" spans="1:9" ht="30.75" thickBot="1" x14ac:dyDescent="0.3">
      <c r="A42" s="3">
        <v>34</v>
      </c>
      <c r="B42" s="3" t="s">
        <v>64</v>
      </c>
      <c r="C42" s="8" t="s">
        <v>69</v>
      </c>
      <c r="D42" s="8" t="s">
        <v>70</v>
      </c>
      <c r="E42" s="3" t="s">
        <v>67</v>
      </c>
      <c r="F42" s="24">
        <f>20.69*1.16</f>
        <v>24.000399999999999</v>
      </c>
      <c r="G42" s="8" t="s">
        <v>68</v>
      </c>
      <c r="H42" s="24">
        <f>24*5</f>
        <v>120</v>
      </c>
      <c r="I42" s="9" t="s">
        <v>110</v>
      </c>
    </row>
    <row r="43" spans="1:9" ht="30.75" thickBot="1" x14ac:dyDescent="0.3">
      <c r="A43" s="4">
        <v>35</v>
      </c>
      <c r="B43" s="4" t="s">
        <v>64</v>
      </c>
      <c r="C43" s="5" t="s">
        <v>71</v>
      </c>
      <c r="D43" s="5" t="s">
        <v>11</v>
      </c>
      <c r="E43" s="4" t="s">
        <v>35</v>
      </c>
      <c r="F43" s="23">
        <f>24.57*1.16</f>
        <v>28.501199999999997</v>
      </c>
      <c r="G43" s="5" t="s">
        <v>53</v>
      </c>
      <c r="H43" s="23">
        <f>+F43*2</f>
        <v>57.002399999999994</v>
      </c>
      <c r="I43" s="7" t="s">
        <v>111</v>
      </c>
    </row>
    <row r="44" spans="1:9" ht="60.75" thickBot="1" x14ac:dyDescent="0.3">
      <c r="A44" s="3">
        <v>36</v>
      </c>
      <c r="B44" s="3" t="s">
        <v>85</v>
      </c>
      <c r="C44" s="8" t="s">
        <v>87</v>
      </c>
      <c r="D44" s="8" t="s">
        <v>88</v>
      </c>
      <c r="E44" s="3" t="s">
        <v>89</v>
      </c>
      <c r="F44" s="24" t="s">
        <v>90</v>
      </c>
      <c r="G44" s="31" t="s">
        <v>86</v>
      </c>
      <c r="H44" s="34">
        <v>1682</v>
      </c>
      <c r="I44" s="9" t="s">
        <v>112</v>
      </c>
    </row>
    <row r="45" spans="1:9" ht="30.75" thickBot="1" x14ac:dyDescent="0.3">
      <c r="A45" s="4">
        <v>37</v>
      </c>
      <c r="B45" s="4" t="s">
        <v>77</v>
      </c>
      <c r="C45" s="5" t="s">
        <v>83</v>
      </c>
      <c r="D45" s="5" t="s">
        <v>62</v>
      </c>
      <c r="E45" s="4" t="s">
        <v>43</v>
      </c>
      <c r="F45" s="23">
        <v>812</v>
      </c>
      <c r="G45" s="32" t="s">
        <v>78</v>
      </c>
      <c r="H45" s="35">
        <v>812</v>
      </c>
      <c r="I45" s="10" t="s">
        <v>113</v>
      </c>
    </row>
    <row r="46" spans="1:9" ht="45.75" thickBot="1" x14ac:dyDescent="0.3">
      <c r="A46" s="11">
        <v>38</v>
      </c>
      <c r="B46" s="11" t="s">
        <v>118</v>
      </c>
      <c r="C46" s="8" t="s">
        <v>69</v>
      </c>
      <c r="D46" s="8" t="s">
        <v>70</v>
      </c>
      <c r="E46" s="3" t="s">
        <v>133</v>
      </c>
      <c r="F46" s="14" t="s">
        <v>132</v>
      </c>
      <c r="G46" s="31" t="s">
        <v>124</v>
      </c>
      <c r="H46" s="34">
        <v>254.98</v>
      </c>
      <c r="I46" s="25" t="s">
        <v>136</v>
      </c>
    </row>
    <row r="47" spans="1:9" ht="30.75" thickBot="1" x14ac:dyDescent="0.3">
      <c r="A47" s="12">
        <v>39</v>
      </c>
      <c r="B47" s="12" t="s">
        <v>118</v>
      </c>
      <c r="C47" s="13" t="s">
        <v>134</v>
      </c>
      <c r="D47" s="13" t="s">
        <v>21</v>
      </c>
      <c r="E47" s="12" t="s">
        <v>135</v>
      </c>
      <c r="F47" s="15">
        <v>739</v>
      </c>
      <c r="G47" s="33" t="s">
        <v>125</v>
      </c>
      <c r="H47" s="36">
        <v>739</v>
      </c>
      <c r="I47" s="26" t="s">
        <v>137</v>
      </c>
    </row>
    <row r="48" spans="1:9" ht="15.75" thickBot="1" x14ac:dyDescent="0.3">
      <c r="A48" s="11">
        <v>40</v>
      </c>
      <c r="B48" s="3" t="s">
        <v>119</v>
      </c>
      <c r="C48" s="8" t="s">
        <v>126</v>
      </c>
      <c r="D48" s="8" t="s">
        <v>123</v>
      </c>
      <c r="E48" s="3" t="s">
        <v>127</v>
      </c>
      <c r="F48" s="14">
        <v>60.9</v>
      </c>
      <c r="G48" s="31" t="s">
        <v>78</v>
      </c>
      <c r="H48" s="34">
        <v>60.9</v>
      </c>
      <c r="I48" s="25" t="s">
        <v>138</v>
      </c>
    </row>
    <row r="49" spans="1:9" ht="30.75" thickBot="1" x14ac:dyDescent="0.3">
      <c r="A49" s="12">
        <v>41</v>
      </c>
      <c r="B49" s="12" t="s">
        <v>119</v>
      </c>
      <c r="C49" s="13" t="s">
        <v>131</v>
      </c>
      <c r="D49" s="13" t="s">
        <v>21</v>
      </c>
      <c r="E49" s="12" t="s">
        <v>130</v>
      </c>
      <c r="F49" s="15">
        <f>3069/200</f>
        <v>15.345000000000001</v>
      </c>
      <c r="G49" s="33" t="s">
        <v>122</v>
      </c>
      <c r="H49" s="36">
        <v>3069</v>
      </c>
      <c r="I49" s="26" t="s">
        <v>140</v>
      </c>
    </row>
    <row r="50" spans="1:9" ht="75.75" thickBot="1" x14ac:dyDescent="0.3">
      <c r="A50" s="11">
        <v>42</v>
      </c>
      <c r="B50" s="3" t="s">
        <v>119</v>
      </c>
      <c r="C50" s="8" t="s">
        <v>120</v>
      </c>
      <c r="D50" s="8" t="s">
        <v>11</v>
      </c>
      <c r="E50" s="3" t="s">
        <v>129</v>
      </c>
      <c r="F50" s="14" t="s">
        <v>128</v>
      </c>
      <c r="G50" s="31" t="s">
        <v>121</v>
      </c>
      <c r="H50" s="34">
        <v>29968</v>
      </c>
      <c r="I50" s="25" t="s">
        <v>139</v>
      </c>
    </row>
    <row r="51" spans="1:9" ht="60.75" thickBot="1" x14ac:dyDescent="0.3">
      <c r="A51" s="12">
        <v>43</v>
      </c>
      <c r="B51" s="12" t="s">
        <v>141</v>
      </c>
      <c r="C51" s="13" t="s">
        <v>142</v>
      </c>
      <c r="D51" s="13" t="s">
        <v>21</v>
      </c>
      <c r="E51" s="12" t="s">
        <v>143</v>
      </c>
      <c r="F51" s="15" t="s">
        <v>144</v>
      </c>
      <c r="G51" s="33" t="s">
        <v>145</v>
      </c>
      <c r="H51" s="36">
        <v>4523.97</v>
      </c>
      <c r="I51" s="26" t="s">
        <v>151</v>
      </c>
    </row>
    <row r="52" spans="1:9" ht="30.75" thickBot="1" x14ac:dyDescent="0.3">
      <c r="A52" s="11">
        <v>44</v>
      </c>
      <c r="B52" s="3" t="s">
        <v>6</v>
      </c>
      <c r="C52" s="8" t="s">
        <v>146</v>
      </c>
      <c r="D52" s="8" t="s">
        <v>11</v>
      </c>
      <c r="E52" s="3" t="s">
        <v>146</v>
      </c>
      <c r="F52" s="14">
        <v>54.5</v>
      </c>
      <c r="G52" s="31" t="s">
        <v>147</v>
      </c>
      <c r="H52" s="34">
        <v>54.5</v>
      </c>
      <c r="I52" s="25" t="s">
        <v>152</v>
      </c>
    </row>
    <row r="53" spans="1:9" ht="30.75" thickBot="1" x14ac:dyDescent="0.3">
      <c r="A53" s="12">
        <v>45</v>
      </c>
      <c r="B53" s="12" t="s">
        <v>6</v>
      </c>
      <c r="C53" s="13" t="s">
        <v>148</v>
      </c>
      <c r="D53" s="13" t="s">
        <v>11</v>
      </c>
      <c r="E53" s="12" t="s">
        <v>148</v>
      </c>
      <c r="F53" s="15">
        <v>199</v>
      </c>
      <c r="G53" s="33" t="s">
        <v>149</v>
      </c>
      <c r="H53" s="36">
        <v>199</v>
      </c>
      <c r="I53" s="26" t="s">
        <v>153</v>
      </c>
    </row>
    <row r="54" spans="1:9" ht="45.75" thickBot="1" x14ac:dyDescent="0.3">
      <c r="A54" s="11">
        <v>46</v>
      </c>
      <c r="B54" s="3" t="s">
        <v>6</v>
      </c>
      <c r="C54" s="8" t="s">
        <v>150</v>
      </c>
      <c r="D54" s="8" t="s">
        <v>62</v>
      </c>
      <c r="E54" s="3" t="s">
        <v>150</v>
      </c>
      <c r="F54" s="14">
        <v>760.7</v>
      </c>
      <c r="G54" s="31" t="s">
        <v>78</v>
      </c>
      <c r="H54" s="34">
        <v>760.7</v>
      </c>
      <c r="I54" s="25" t="s">
        <v>154</v>
      </c>
    </row>
    <row r="55" spans="1:9" ht="30" x14ac:dyDescent="0.25">
      <c r="A55" s="12">
        <v>47</v>
      </c>
      <c r="B55" s="12" t="s">
        <v>15</v>
      </c>
      <c r="C55" s="13" t="s">
        <v>157</v>
      </c>
      <c r="D55" s="13" t="s">
        <v>70</v>
      </c>
      <c r="E55" s="13" t="s">
        <v>157</v>
      </c>
      <c r="F55" s="15">
        <v>1456.9</v>
      </c>
      <c r="G55" s="33" t="s">
        <v>158</v>
      </c>
      <c r="H55" s="36">
        <v>1456.9</v>
      </c>
      <c r="I55" s="26" t="s">
        <v>156</v>
      </c>
    </row>
    <row r="56" spans="1:9" ht="16.5" x14ac:dyDescent="0.25">
      <c r="A56" s="12"/>
      <c r="B56" s="12"/>
      <c r="C56" s="13"/>
      <c r="D56" s="13"/>
      <c r="E56" s="12"/>
      <c r="F56" s="12"/>
      <c r="G56" s="12" t="s">
        <v>72</v>
      </c>
      <c r="H56" s="37">
        <f>SUM(H9:H55)</f>
        <v>129461.65839999997</v>
      </c>
      <c r="I56" s="27"/>
    </row>
    <row r="57" spans="1:9" x14ac:dyDescent="0.25">
      <c r="A57" s="29" t="s">
        <v>155</v>
      </c>
      <c r="B57" s="30"/>
      <c r="C57" s="30"/>
      <c r="D57" s="30"/>
    </row>
  </sheetData>
  <mergeCells count="2">
    <mergeCell ref="B6:H6"/>
    <mergeCell ref="A57:D57"/>
  </mergeCells>
  <hyperlinks>
    <hyperlink ref="I9" r:id="rId1" xr:uid="{39BA4DFF-0AEC-404C-A631-093CD589D96B}"/>
    <hyperlink ref="I18" r:id="rId2" xr:uid="{495ABF34-4F3B-4AF5-A8CA-B08BCDF6AA8E}"/>
    <hyperlink ref="I19" r:id="rId3" display="http://transparencia.teegto.org.mx/facturas_covid/Facturas%20para%20links/11%2035b31554-f97d-034e-b86d-26f8acfc4869%401000000000xx0.pdf" xr:uid="{DCEDF44F-14D1-4FB5-9890-EADB1AC63A29}"/>
    <hyperlink ref="I45" r:id="rId4" xr:uid="{58660BD4-D4A2-4875-AF05-0792BA43E03D}"/>
    <hyperlink ref="I46" r:id="rId5" xr:uid="{08CA8F6B-1F85-4D92-BF76-89CE74250B4D}"/>
    <hyperlink ref="I47" r:id="rId6" xr:uid="{A3A0C865-4DF2-4BD9-9870-C48CF77417FA}"/>
    <hyperlink ref="I48" r:id="rId7" xr:uid="{4239F493-6EB4-467F-9E99-AA097CBC6E3B}"/>
    <hyperlink ref="I50" r:id="rId8" xr:uid="{1BEBBF6F-276C-4A48-B879-4B3652A3DF78}"/>
    <hyperlink ref="I49" r:id="rId9" xr:uid="{FF27A28C-2847-48BA-A9FA-5BE5E5D92A8C}"/>
    <hyperlink ref="I55" r:id="rId10" xr:uid="{52DBF9AE-D176-47E2-8907-042E3242679B}"/>
  </hyperlinks>
  <pageMargins left="0.70866141732283472" right="0.70866141732283472" top="0.74803149606299213" bottom="0.74803149606299213" header="0.31496062992125984" footer="0.31496062992125984"/>
  <pageSetup scale="10" fitToHeight="2" orientation="portrait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2020-09-21T15:27:47Z</cp:lastPrinted>
  <dcterms:created xsi:type="dcterms:W3CDTF">2020-09-08T16:55:03Z</dcterms:created>
  <dcterms:modified xsi:type="dcterms:W3CDTF">2021-06-15T03:01:20Z</dcterms:modified>
</cp:coreProperties>
</file>